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6"/>
  </bookViews>
  <sheets>
    <sheet name="Artificial data" sheetId="1" r:id="rId1"/>
    <sheet name="Viscosity Data" sheetId="2" r:id="rId2"/>
    <sheet name="Viscosity Data &amp; Computations" sheetId="3" r:id="rId3"/>
    <sheet name="Viscosity CUSUM chart" sheetId="4" r:id="rId4"/>
    <sheet name="Aspirin" sheetId="5" r:id="rId5"/>
    <sheet name="PCS-12" sheetId="6" r:id="rId6"/>
    <sheet name="MRSA" sheetId="7" r:id="rId7"/>
  </sheets>
  <definedNames/>
  <calcPr fullCalcOnLoad="1"/>
</workbook>
</file>

<file path=xl/sharedStrings.xml><?xml version="1.0" encoding="utf-8"?>
<sst xmlns="http://schemas.openxmlformats.org/spreadsheetml/2006/main" count="39" uniqueCount="33">
  <si>
    <t>Viscosity</t>
  </si>
  <si>
    <t>*</t>
  </si>
  <si>
    <t>mR</t>
  </si>
  <si>
    <t>Deviation</t>
  </si>
  <si>
    <t>CUSUM</t>
  </si>
  <si>
    <t>Observation</t>
  </si>
  <si>
    <t>Xi</t>
  </si>
  <si>
    <t>Xi-T</t>
  </si>
  <si>
    <t>Ci</t>
  </si>
  <si>
    <t>Moving Range</t>
  </si>
  <si>
    <t>i</t>
  </si>
  <si>
    <t>LCL</t>
  </si>
  <si>
    <t>UCL</t>
  </si>
  <si>
    <t>h</t>
  </si>
  <si>
    <t>k</t>
  </si>
  <si>
    <t>Upper Mask</t>
  </si>
  <si>
    <t>Lower Mask</t>
  </si>
  <si>
    <t>Mean</t>
  </si>
  <si>
    <t>Mean mR</t>
  </si>
  <si>
    <t>Sigma est.</t>
  </si>
  <si>
    <t>Week</t>
  </si>
  <si>
    <t>Units Produced</t>
  </si>
  <si>
    <t>Deviation from target</t>
  </si>
  <si>
    <t>Cumulative sum in fund</t>
  </si>
  <si>
    <t xml:space="preserve">Note: - To hide formulas and </t>
  </si>
  <si>
    <t>view computed values use</t>
  </si>
  <si>
    <t xml:space="preserve">Tools &gt; Options </t>
  </si>
  <si>
    <r>
      <t xml:space="preserve">and uncheck </t>
    </r>
    <r>
      <rPr>
        <b/>
        <sz val="10"/>
        <color indexed="10"/>
        <rFont val="Arial"/>
        <family val="2"/>
      </rPr>
      <t>Formulas</t>
    </r>
  </si>
  <si>
    <t>Month</t>
  </si>
  <si>
    <t>%Asp&lt;=2</t>
  </si>
  <si>
    <t>Mean Increase in PCS12</t>
  </si>
  <si>
    <t>MRSA</t>
  </si>
  <si>
    <t>Patients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</si>
</sst>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0"/>
    <numFmt numFmtId="167" formatCode="0.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Border="1" applyAlignment="1">
      <alignment/>
    </xf>
    <xf numFmtId="0" fontId="0" fillId="2" borderId="1" xfId="0" applyFill="1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167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3" borderId="0" xfId="0" applyNumberFormat="1" applyFill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7" fontId="0" fillId="0" borderId="1" xfId="0" applyBorder="1" applyAlignment="1">
      <alignment/>
    </xf>
    <xf numFmtId="17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17" fontId="0" fillId="3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CUSUM of Viscosity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'Viscosity Data &amp; Computations'!$A$4</c:f>
              <c:strCache>
                <c:ptCount val="1"/>
                <c:pt idx="0">
                  <c:v>CUSUM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'Viscosity Data &amp; Computations'!$B$4:$AA$4</c:f>
              <c:numCache>
                <c:ptCount val="26"/>
                <c:pt idx="0">
                  <c:v>0</c:v>
                </c:pt>
                <c:pt idx="1">
                  <c:v>0.09999999999999964</c:v>
                </c:pt>
                <c:pt idx="2">
                  <c:v>0.29999999999999893</c:v>
                </c:pt>
                <c:pt idx="3">
                  <c:v>0.5999999999999996</c:v>
                </c:pt>
                <c:pt idx="4">
                  <c:v>0.40000000000000036</c:v>
                </c:pt>
                <c:pt idx="5">
                  <c:v>-0.09999999999999964</c:v>
                </c:pt>
                <c:pt idx="6">
                  <c:v>0</c:v>
                </c:pt>
                <c:pt idx="7">
                  <c:v>0.09999999999999964</c:v>
                </c:pt>
                <c:pt idx="8">
                  <c:v>-0.09999999999999964</c:v>
                </c:pt>
                <c:pt idx="9">
                  <c:v>-0.29999999999999893</c:v>
                </c:pt>
                <c:pt idx="10">
                  <c:v>-0.6999999999999993</c:v>
                </c:pt>
                <c:pt idx="11">
                  <c:v>-0.7999999999999989</c:v>
                </c:pt>
                <c:pt idx="12">
                  <c:v>-0.4999999999999982</c:v>
                </c:pt>
                <c:pt idx="13">
                  <c:v>-0.1999999999999975</c:v>
                </c:pt>
                <c:pt idx="14">
                  <c:v>-0.29999999999999716</c:v>
                </c:pt>
                <c:pt idx="15">
                  <c:v>3.552713678800501E-15</c:v>
                </c:pt>
                <c:pt idx="16">
                  <c:v>-0.09999999999999609</c:v>
                </c:pt>
                <c:pt idx="17">
                  <c:v>3.552713678800501E-15</c:v>
                </c:pt>
                <c:pt idx="18">
                  <c:v>0.30000000000000426</c:v>
                </c:pt>
                <c:pt idx="19">
                  <c:v>0.600000000000005</c:v>
                </c:pt>
                <c:pt idx="20">
                  <c:v>0.30000000000000426</c:v>
                </c:pt>
                <c:pt idx="21">
                  <c:v>0.4000000000000039</c:v>
                </c:pt>
                <c:pt idx="22">
                  <c:v>0.1000000000000032</c:v>
                </c:pt>
                <c:pt idx="23">
                  <c:v>-0.09999999999999609</c:v>
                </c:pt>
                <c:pt idx="24">
                  <c:v>3.552713678800501E-15</c:v>
                </c:pt>
                <c:pt idx="25">
                  <c:v>-0.3999999999999968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'Viscosity Data &amp; Computations'!$A$6</c:f>
              <c:strCache>
                <c:ptCount val="1"/>
                <c:pt idx="0">
                  <c:v>Upper Mask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'Viscosity Data &amp; Computations'!$B$6:$AA$6</c:f>
              <c:numCache>
                <c:ptCount val="26"/>
                <c:pt idx="1">
                  <c:v>3.559810874704501</c:v>
                </c:pt>
                <c:pt idx="2">
                  <c:v>3.4360667848699853</c:v>
                </c:pt>
                <c:pt idx="3">
                  <c:v>3.3123226950354696</c:v>
                </c:pt>
                <c:pt idx="4">
                  <c:v>3.188578605200954</c:v>
                </c:pt>
                <c:pt idx="5">
                  <c:v>3.0648345153664383</c:v>
                </c:pt>
                <c:pt idx="6">
                  <c:v>2.9410904255319226</c:v>
                </c:pt>
                <c:pt idx="7">
                  <c:v>2.817346335697407</c:v>
                </c:pt>
                <c:pt idx="8">
                  <c:v>2.693602245862891</c:v>
                </c:pt>
                <c:pt idx="9">
                  <c:v>2.5698581560283755</c:v>
                </c:pt>
                <c:pt idx="10">
                  <c:v>2.44611406619386</c:v>
                </c:pt>
                <c:pt idx="11">
                  <c:v>2.322369976359344</c:v>
                </c:pt>
                <c:pt idx="12">
                  <c:v>2.1986258865248285</c:v>
                </c:pt>
                <c:pt idx="13">
                  <c:v>2.074881796690313</c:v>
                </c:pt>
                <c:pt idx="14">
                  <c:v>1.9511377068557973</c:v>
                </c:pt>
                <c:pt idx="15">
                  <c:v>1.827393617021282</c:v>
                </c:pt>
                <c:pt idx="16">
                  <c:v>1.7036495271867664</c:v>
                </c:pt>
                <c:pt idx="17">
                  <c:v>1.579905437352251</c:v>
                </c:pt>
                <c:pt idx="18">
                  <c:v>1.4561613475177355</c:v>
                </c:pt>
                <c:pt idx="19">
                  <c:v>1.33241725768322</c:v>
                </c:pt>
                <c:pt idx="20">
                  <c:v>1.2086731678487046</c:v>
                </c:pt>
                <c:pt idx="21">
                  <c:v>1.0849290780141891</c:v>
                </c:pt>
                <c:pt idx="22">
                  <c:v>0.9611849881796736</c:v>
                </c:pt>
                <c:pt idx="23">
                  <c:v>0.8374408983451581</c:v>
                </c:pt>
                <c:pt idx="24">
                  <c:v>0.7136968085106427</c:v>
                </c:pt>
                <c:pt idx="25">
                  <c:v>0.5899527186761272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'Viscosity Data &amp; Computations'!$A$7</c:f>
              <c:strCache>
                <c:ptCount val="1"/>
                <c:pt idx="0">
                  <c:v>Lower Mask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'Viscosity Data &amp; Computations'!$B$7:$AA$7</c:f>
              <c:numCache>
                <c:ptCount val="26"/>
                <c:pt idx="1">
                  <c:v>-4.359810874704495</c:v>
                </c:pt>
                <c:pt idx="2">
                  <c:v>-4.23606678486998</c:v>
                </c:pt>
                <c:pt idx="3">
                  <c:v>-4.1123226950354645</c:v>
                </c:pt>
                <c:pt idx="4">
                  <c:v>-3.9885786052009493</c:v>
                </c:pt>
                <c:pt idx="5">
                  <c:v>-3.8648345153664336</c:v>
                </c:pt>
                <c:pt idx="6">
                  <c:v>-3.741090425531918</c:v>
                </c:pt>
                <c:pt idx="7">
                  <c:v>-3.6173463356974023</c:v>
                </c:pt>
                <c:pt idx="8">
                  <c:v>-3.4936022458628866</c:v>
                </c:pt>
                <c:pt idx="9">
                  <c:v>-3.369858156028371</c:v>
                </c:pt>
                <c:pt idx="10">
                  <c:v>-3.2461140661938552</c:v>
                </c:pt>
                <c:pt idx="11">
                  <c:v>-3.1223699763593395</c:v>
                </c:pt>
                <c:pt idx="12">
                  <c:v>-2.998625886524824</c:v>
                </c:pt>
                <c:pt idx="13">
                  <c:v>-2.874881796690308</c:v>
                </c:pt>
                <c:pt idx="14">
                  <c:v>-2.7511377068557925</c:v>
                </c:pt>
                <c:pt idx="15">
                  <c:v>-2.627393617021277</c:v>
                </c:pt>
                <c:pt idx="16">
                  <c:v>-2.503649527186761</c:v>
                </c:pt>
                <c:pt idx="17">
                  <c:v>-2.3799054373522455</c:v>
                </c:pt>
                <c:pt idx="18">
                  <c:v>-2.25616134751773</c:v>
                </c:pt>
                <c:pt idx="19">
                  <c:v>-2.132417257683214</c:v>
                </c:pt>
                <c:pt idx="20">
                  <c:v>-2.0086731678486984</c:v>
                </c:pt>
                <c:pt idx="21">
                  <c:v>-1.8849290780141827</c:v>
                </c:pt>
                <c:pt idx="22">
                  <c:v>-1.7611849881796673</c:v>
                </c:pt>
                <c:pt idx="23">
                  <c:v>-1.6374408983451518</c:v>
                </c:pt>
                <c:pt idx="24">
                  <c:v>-1.5136968085106364</c:v>
                </c:pt>
                <c:pt idx="25">
                  <c:v>-1.389952718676121</c:v>
                </c:pt>
              </c:numCache>
            </c:numRef>
          </c:val>
          <c:smooth val="0"/>
        </c:ser>
        <c:marker val="1"/>
        <c:axId val="33060953"/>
        <c:axId val="29113122"/>
      </c:lineChart>
      <c:catAx>
        <c:axId val="3306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Observation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13122"/>
        <c:crossesAt val="-5"/>
        <c:auto val="1"/>
        <c:lblOffset val="100"/>
        <c:noMultiLvlLbl val="0"/>
      </c:catAx>
      <c:valAx>
        <c:axId val="29113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CUSUM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60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bestFit="1" customWidth="1"/>
    <col min="2" max="2" width="13.8515625" style="0" bestFit="1" customWidth="1"/>
    <col min="3" max="3" width="18.140625" style="0" bestFit="1" customWidth="1"/>
    <col min="4" max="4" width="20.421875" style="0" bestFit="1" customWidth="1"/>
  </cols>
  <sheetData>
    <row r="1" spans="1:4" ht="12.75">
      <c r="A1" s="1" t="s">
        <v>20</v>
      </c>
      <c r="B1" s="1" t="s">
        <v>21</v>
      </c>
      <c r="C1" s="1" t="s">
        <v>22</v>
      </c>
      <c r="D1" s="1" t="s">
        <v>23</v>
      </c>
    </row>
    <row r="2" spans="1:4" ht="12.75">
      <c r="A2" s="1">
        <v>1</v>
      </c>
      <c r="B2" s="1">
        <v>90</v>
      </c>
      <c r="C2" s="1">
        <v>10</v>
      </c>
      <c r="D2" s="1">
        <v>10</v>
      </c>
    </row>
    <row r="3" spans="1:4" ht="12.75">
      <c r="A3" s="1">
        <v>2</v>
      </c>
      <c r="B3" s="1">
        <v>90</v>
      </c>
      <c r="C3" s="1">
        <v>10</v>
      </c>
      <c r="D3" s="1">
        <v>20</v>
      </c>
    </row>
    <row r="4" spans="1:4" ht="12.75">
      <c r="A4" s="1">
        <v>3</v>
      </c>
      <c r="B4" s="1">
        <v>90</v>
      </c>
      <c r="C4" s="1">
        <v>10</v>
      </c>
      <c r="D4" s="1">
        <v>30</v>
      </c>
    </row>
    <row r="5" spans="1:4" ht="12.75">
      <c r="A5" s="1">
        <v>4</v>
      </c>
      <c r="B5" s="1">
        <v>90</v>
      </c>
      <c r="C5" s="1">
        <v>10</v>
      </c>
      <c r="D5" s="1">
        <v>40</v>
      </c>
    </row>
    <row r="6" spans="1:4" ht="12.75">
      <c r="A6" s="1">
        <v>5</v>
      </c>
      <c r="B6" s="1">
        <v>90</v>
      </c>
      <c r="C6" s="1">
        <v>10</v>
      </c>
      <c r="D6" s="1">
        <v>50</v>
      </c>
    </row>
    <row r="7" spans="1:4" ht="12.75">
      <c r="A7" s="1">
        <v>6</v>
      </c>
      <c r="B7" s="1">
        <v>90</v>
      </c>
      <c r="C7" s="1">
        <v>10</v>
      </c>
      <c r="D7" s="1">
        <v>60</v>
      </c>
    </row>
    <row r="8" spans="1:4" ht="12.75">
      <c r="A8" s="1">
        <v>7</v>
      </c>
      <c r="B8" s="1">
        <v>90</v>
      </c>
      <c r="C8" s="1">
        <v>10</v>
      </c>
      <c r="D8" s="1">
        <v>70</v>
      </c>
    </row>
    <row r="9" spans="1:4" ht="12.75">
      <c r="A9" s="1">
        <v>8</v>
      </c>
      <c r="B9" s="1">
        <v>80</v>
      </c>
      <c r="C9" s="1">
        <v>0</v>
      </c>
      <c r="D9" s="1">
        <v>70</v>
      </c>
    </row>
    <row r="10" spans="1:4" ht="12.75">
      <c r="A10" s="1">
        <v>9</v>
      </c>
      <c r="B10" s="1">
        <v>80</v>
      </c>
      <c r="C10" s="1">
        <v>0</v>
      </c>
      <c r="D10" s="1">
        <v>70</v>
      </c>
    </row>
    <row r="11" spans="1:4" ht="12.75">
      <c r="A11" s="1">
        <v>10</v>
      </c>
      <c r="B11" s="1">
        <v>80</v>
      </c>
      <c r="C11" s="1">
        <v>0</v>
      </c>
      <c r="D11" s="1">
        <v>70</v>
      </c>
    </row>
    <row r="12" spans="1:4" ht="12.75">
      <c r="A12" s="1">
        <v>11</v>
      </c>
      <c r="B12" s="1">
        <v>80</v>
      </c>
      <c r="C12" s="1">
        <v>0</v>
      </c>
      <c r="D12" s="1">
        <v>70</v>
      </c>
    </row>
    <row r="13" spans="1:4" ht="12.75">
      <c r="A13" s="1">
        <v>12</v>
      </c>
      <c r="B13" s="1">
        <v>80</v>
      </c>
      <c r="C13" s="1">
        <v>0</v>
      </c>
      <c r="D13" s="1">
        <v>70</v>
      </c>
    </row>
    <row r="14" spans="1:4" ht="12.75">
      <c r="A14" s="1">
        <v>13</v>
      </c>
      <c r="B14" s="1">
        <v>75</v>
      </c>
      <c r="C14" s="1">
        <v>-5</v>
      </c>
      <c r="D14" s="1">
        <v>65</v>
      </c>
    </row>
    <row r="15" spans="1:4" ht="12.75">
      <c r="A15" s="1">
        <v>14</v>
      </c>
      <c r="B15" s="1">
        <v>75</v>
      </c>
      <c r="C15" s="1">
        <v>-5</v>
      </c>
      <c r="D15" s="1">
        <v>60</v>
      </c>
    </row>
    <row r="16" spans="1:4" ht="12.75">
      <c r="A16" s="1">
        <v>15</v>
      </c>
      <c r="B16" s="1">
        <v>75</v>
      </c>
      <c r="C16" s="1">
        <v>-5</v>
      </c>
      <c r="D16" s="1">
        <v>55</v>
      </c>
    </row>
    <row r="17" spans="1:4" ht="12.75">
      <c r="A17" s="1">
        <v>16</v>
      </c>
      <c r="B17" s="1">
        <v>75</v>
      </c>
      <c r="C17" s="1">
        <v>-5</v>
      </c>
      <c r="D17" s="1">
        <v>50</v>
      </c>
    </row>
    <row r="18" spans="1:4" ht="12.75">
      <c r="A18" s="1">
        <v>17</v>
      </c>
      <c r="B18" s="1">
        <v>75</v>
      </c>
      <c r="C18" s="1">
        <v>-5</v>
      </c>
      <c r="D18" s="1">
        <v>45</v>
      </c>
    </row>
    <row r="19" spans="1:4" ht="12.75">
      <c r="A19" s="1">
        <v>18</v>
      </c>
      <c r="B19" s="1">
        <v>75</v>
      </c>
      <c r="C19" s="1">
        <v>-5</v>
      </c>
      <c r="D19" s="1">
        <v>40</v>
      </c>
    </row>
    <row r="20" spans="1:4" ht="12.75">
      <c r="A20" s="1">
        <v>19</v>
      </c>
      <c r="B20" s="1">
        <v>75</v>
      </c>
      <c r="C20" s="1">
        <v>-5</v>
      </c>
      <c r="D20" s="1">
        <v>35</v>
      </c>
    </row>
    <row r="21" spans="1:4" ht="12.75">
      <c r="A21" s="1">
        <v>20</v>
      </c>
      <c r="B21" s="1">
        <v>75</v>
      </c>
      <c r="C21" s="1">
        <v>-5</v>
      </c>
      <c r="D21" s="1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8.8515625" style="0" bestFit="1" customWidth="1"/>
    <col min="3" max="27" width="5.7109375" style="0" customWidth="1"/>
  </cols>
  <sheetData>
    <row r="1" spans="1:2" ht="12.75">
      <c r="A1" s="14" t="s">
        <v>5</v>
      </c>
      <c r="B1" s="14" t="s">
        <v>0</v>
      </c>
    </row>
    <row r="2" spans="1:2" ht="12.75">
      <c r="A2" s="15" t="s">
        <v>10</v>
      </c>
      <c r="B2" s="15" t="s">
        <v>6</v>
      </c>
    </row>
    <row r="3" spans="1:2" ht="12.75">
      <c r="A3" s="16">
        <v>1</v>
      </c>
      <c r="B3" s="2">
        <v>9.1</v>
      </c>
    </row>
    <row r="4" spans="1:2" ht="12.75">
      <c r="A4" s="16">
        <v>2</v>
      </c>
      <c r="B4" s="2">
        <v>9.2</v>
      </c>
    </row>
    <row r="5" spans="1:2" ht="12.75">
      <c r="A5" s="16">
        <v>3</v>
      </c>
      <c r="B5" s="2">
        <v>9.3</v>
      </c>
    </row>
    <row r="6" spans="1:2" ht="12.75">
      <c r="A6" s="16">
        <v>4</v>
      </c>
      <c r="B6" s="2">
        <v>8.8</v>
      </c>
    </row>
    <row r="7" spans="1:2" ht="12.75">
      <c r="A7" s="16">
        <v>5</v>
      </c>
      <c r="B7" s="2">
        <v>8.5</v>
      </c>
    </row>
    <row r="8" spans="1:2" ht="12.75">
      <c r="A8" s="16">
        <v>6</v>
      </c>
      <c r="B8" s="2">
        <v>9.1</v>
      </c>
    </row>
    <row r="9" spans="1:2" ht="12.75">
      <c r="A9" s="16">
        <v>7</v>
      </c>
      <c r="B9" s="2">
        <v>9.1</v>
      </c>
    </row>
    <row r="10" spans="1:2" ht="12.75">
      <c r="A10" s="16">
        <v>8</v>
      </c>
      <c r="B10" s="2">
        <v>8.8</v>
      </c>
    </row>
    <row r="11" spans="1:2" ht="12.75">
      <c r="A11" s="16">
        <v>9</v>
      </c>
      <c r="B11" s="2">
        <v>8.8</v>
      </c>
    </row>
    <row r="12" spans="1:2" ht="12.75">
      <c r="A12" s="16">
        <v>10</v>
      </c>
      <c r="B12" s="2">
        <v>8.6</v>
      </c>
    </row>
    <row r="13" spans="1:2" ht="12.75">
      <c r="A13" s="16">
        <v>11</v>
      </c>
      <c r="B13" s="2">
        <v>8.9</v>
      </c>
    </row>
    <row r="14" spans="1:2" ht="12.75">
      <c r="A14" s="16">
        <v>12</v>
      </c>
      <c r="B14" s="2">
        <v>9.3</v>
      </c>
    </row>
    <row r="15" spans="1:2" ht="12.75">
      <c r="A15" s="16">
        <v>13</v>
      </c>
      <c r="B15" s="2">
        <v>9.3</v>
      </c>
    </row>
    <row r="16" spans="1:2" ht="12.75">
      <c r="A16" s="16">
        <v>14</v>
      </c>
      <c r="B16" s="2">
        <v>8.9</v>
      </c>
    </row>
    <row r="17" spans="1:2" ht="12.75">
      <c r="A17" s="16">
        <v>15</v>
      </c>
      <c r="B17" s="2">
        <v>9.3</v>
      </c>
    </row>
    <row r="18" spans="1:2" ht="12.75">
      <c r="A18" s="16">
        <v>16</v>
      </c>
      <c r="B18" s="2">
        <v>8.9</v>
      </c>
    </row>
    <row r="19" spans="1:2" ht="12.75">
      <c r="A19" s="16">
        <v>17</v>
      </c>
      <c r="B19" s="2">
        <v>9.1</v>
      </c>
    </row>
    <row r="20" spans="1:2" ht="12.75">
      <c r="A20" s="16">
        <v>18</v>
      </c>
      <c r="B20" s="2">
        <v>9.3</v>
      </c>
    </row>
    <row r="21" spans="1:2" ht="12.75">
      <c r="A21" s="16">
        <v>19</v>
      </c>
      <c r="B21" s="2">
        <v>9.3</v>
      </c>
    </row>
    <row r="22" spans="1:2" ht="12.75">
      <c r="A22" s="16">
        <v>20</v>
      </c>
      <c r="B22" s="2">
        <v>8.7</v>
      </c>
    </row>
    <row r="23" spans="1:2" ht="12.75">
      <c r="A23" s="16">
        <v>21</v>
      </c>
      <c r="B23" s="2">
        <v>9.1</v>
      </c>
    </row>
    <row r="24" spans="1:2" ht="12.75">
      <c r="A24" s="16">
        <v>22</v>
      </c>
      <c r="B24" s="2">
        <v>8.7</v>
      </c>
    </row>
    <row r="25" spans="1:2" ht="12.75">
      <c r="A25" s="16">
        <v>23</v>
      </c>
      <c r="B25" s="2">
        <v>8.8</v>
      </c>
    </row>
    <row r="26" spans="1:2" ht="12.75">
      <c r="A26" s="16">
        <v>24</v>
      </c>
      <c r="B26" s="2">
        <v>9.1</v>
      </c>
    </row>
    <row r="27" spans="1:2" ht="12.75">
      <c r="A27" s="16">
        <v>25</v>
      </c>
      <c r="B27" s="2">
        <v>8.6</v>
      </c>
    </row>
    <row r="28" spans="1:2" ht="12.75">
      <c r="A28" s="16">
        <v>26</v>
      </c>
      <c r="B28" s="2">
        <v>8.8</v>
      </c>
    </row>
    <row r="29" spans="1:2" ht="12.75">
      <c r="A29" s="16">
        <v>27</v>
      </c>
      <c r="B29" s="2">
        <v>8.4</v>
      </c>
    </row>
    <row r="30" spans="1:2" ht="12.75">
      <c r="A30" s="16">
        <v>28</v>
      </c>
      <c r="B30" s="2">
        <v>9.2</v>
      </c>
    </row>
    <row r="31" spans="1:2" ht="12.75">
      <c r="A31" s="16">
        <v>29</v>
      </c>
      <c r="B31" s="2">
        <v>8.8</v>
      </c>
    </row>
    <row r="32" spans="1:2" ht="12.75">
      <c r="A32" s="16">
        <v>30</v>
      </c>
      <c r="B32" s="2">
        <v>8.7</v>
      </c>
    </row>
    <row r="33" spans="1:2" ht="12.75">
      <c r="A33" s="16">
        <v>31</v>
      </c>
      <c r="B33" s="2">
        <v>9.5</v>
      </c>
    </row>
    <row r="34" spans="1:2" ht="12.75">
      <c r="A34" s="16">
        <v>32</v>
      </c>
      <c r="B34" s="2">
        <v>9.1</v>
      </c>
    </row>
    <row r="35" spans="1:2" ht="12.75">
      <c r="A35" s="16">
        <v>33</v>
      </c>
      <c r="B35" s="2">
        <v>9.4</v>
      </c>
    </row>
    <row r="36" spans="1:2" ht="12.75">
      <c r="A36" s="16">
        <v>34</v>
      </c>
      <c r="B36" s="2">
        <v>8.8</v>
      </c>
    </row>
    <row r="37" spans="1:2" ht="12.75">
      <c r="A37" s="16">
        <v>35</v>
      </c>
      <c r="B37" s="2">
        <v>9.4</v>
      </c>
    </row>
    <row r="38" spans="1:2" ht="12.75">
      <c r="A38" s="16">
        <v>36</v>
      </c>
      <c r="B38" s="2">
        <v>8.8</v>
      </c>
    </row>
    <row r="39" spans="1:2" ht="12.75">
      <c r="A39" s="16">
        <v>37</v>
      </c>
      <c r="B39" s="2">
        <v>8.9</v>
      </c>
    </row>
    <row r="40" spans="1:2" ht="12.75">
      <c r="A40" s="16">
        <v>38</v>
      </c>
      <c r="B40" s="2">
        <v>9.1</v>
      </c>
    </row>
    <row r="41" spans="1:2" ht="12.75">
      <c r="A41" s="16">
        <v>39</v>
      </c>
      <c r="B41" s="2">
        <v>8.9</v>
      </c>
    </row>
    <row r="42" spans="1:2" ht="12.75">
      <c r="A42" s="16">
        <v>40</v>
      </c>
      <c r="B42" s="2">
        <v>8.5</v>
      </c>
    </row>
    <row r="43" spans="1:2" ht="12.75">
      <c r="A43" s="16">
        <v>41</v>
      </c>
      <c r="B43" s="2">
        <v>8.7</v>
      </c>
    </row>
    <row r="44" spans="1:2" ht="12.75">
      <c r="A44" s="16">
        <v>42</v>
      </c>
      <c r="B44" s="2">
        <v>8.6</v>
      </c>
    </row>
    <row r="45" spans="1:2" ht="12.75">
      <c r="A45" s="16">
        <v>43</v>
      </c>
      <c r="B45" s="2">
        <v>8.8</v>
      </c>
    </row>
    <row r="46" spans="1:2" ht="12.75">
      <c r="A46" s="16">
        <v>44</v>
      </c>
      <c r="B46" s="2">
        <v>8.9</v>
      </c>
    </row>
    <row r="47" spans="1:2" ht="12.75">
      <c r="A47" s="16">
        <v>45</v>
      </c>
      <c r="B47" s="2">
        <v>8.8</v>
      </c>
    </row>
    <row r="48" spans="1:2" ht="12.75">
      <c r="A48" s="16">
        <v>46</v>
      </c>
      <c r="B48" s="2">
        <v>9</v>
      </c>
    </row>
    <row r="49" spans="1:2" ht="12.75">
      <c r="A49" s="16">
        <v>47</v>
      </c>
      <c r="B49" s="2">
        <v>8.9</v>
      </c>
    </row>
    <row r="50" spans="1:2" ht="12.75">
      <c r="A50" s="16">
        <v>48</v>
      </c>
      <c r="B50" s="2">
        <v>8.7</v>
      </c>
    </row>
    <row r="51" spans="1:2" ht="12.75">
      <c r="A51" s="16">
        <v>49</v>
      </c>
      <c r="B51" s="2">
        <v>8.7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"/>
  <sheetViews>
    <sheetView showFormulas="1"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4.57421875" style="0" bestFit="1" customWidth="1"/>
    <col min="3" max="4" width="9.00390625" style="0" bestFit="1" customWidth="1"/>
    <col min="5" max="5" width="8.8515625" style="0" bestFit="1" customWidth="1"/>
    <col min="6" max="7" width="9.00390625" style="0" bestFit="1" customWidth="1"/>
    <col min="8" max="8" width="8.421875" style="0" bestFit="1" customWidth="1"/>
    <col min="9" max="9" width="8.7109375" style="0" bestFit="1" customWidth="1"/>
    <col min="10" max="10" width="9.00390625" style="0" bestFit="1" customWidth="1"/>
    <col min="11" max="11" width="8.8515625" style="0" bestFit="1" customWidth="1"/>
    <col min="13" max="18" width="9.00390625" style="0" bestFit="1" customWidth="1"/>
    <col min="19" max="19" width="8.8515625" style="0" bestFit="1" customWidth="1"/>
    <col min="20" max="21" width="9.00390625" style="0" bestFit="1" customWidth="1"/>
    <col min="22" max="22" width="9.28125" style="0" bestFit="1" customWidth="1"/>
    <col min="23" max="23" width="8.8515625" style="0" bestFit="1" customWidth="1"/>
    <col min="24" max="24" width="9.00390625" style="0" bestFit="1" customWidth="1"/>
    <col min="25" max="25" width="8.8515625" style="0" bestFit="1" customWidth="1"/>
    <col min="26" max="26" width="9.57421875" style="0" bestFit="1" customWidth="1"/>
    <col min="27" max="27" width="7.57421875" style="0" bestFit="1" customWidth="1"/>
    <col min="28" max="28" width="8.421875" style="0" bestFit="1" customWidth="1"/>
    <col min="29" max="29" width="5.57421875" style="0" bestFit="1" customWidth="1"/>
    <col min="30" max="30" width="5.8515625" style="0" bestFit="1" customWidth="1"/>
    <col min="31" max="31" width="6.140625" style="0" bestFit="1" customWidth="1"/>
  </cols>
  <sheetData>
    <row r="1" spans="1:31" ht="12.75">
      <c r="A1" s="13" t="s">
        <v>5</v>
      </c>
      <c r="B1" s="13" t="s">
        <v>10</v>
      </c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3">
        <v>6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>
        <v>13</v>
      </c>
      <c r="P1" s="13">
        <v>14</v>
      </c>
      <c r="Q1" s="13">
        <v>15</v>
      </c>
      <c r="R1" s="13">
        <v>16</v>
      </c>
      <c r="S1" s="13">
        <v>17</v>
      </c>
      <c r="T1" s="13">
        <v>18</v>
      </c>
      <c r="U1" s="13">
        <v>19</v>
      </c>
      <c r="V1" s="13">
        <v>20</v>
      </c>
      <c r="W1" s="13">
        <v>21</v>
      </c>
      <c r="X1" s="13">
        <v>22</v>
      </c>
      <c r="Y1" s="13">
        <v>23</v>
      </c>
      <c r="Z1" s="13">
        <v>24</v>
      </c>
      <c r="AA1" s="13">
        <v>25</v>
      </c>
      <c r="AB1" s="5" t="s">
        <v>17</v>
      </c>
      <c r="AD1" s="5" t="s">
        <v>11</v>
      </c>
      <c r="AE1" s="5" t="s">
        <v>12</v>
      </c>
    </row>
    <row r="2" spans="1:31" ht="12.75">
      <c r="A2" s="13" t="s">
        <v>0</v>
      </c>
      <c r="B2" s="13" t="s">
        <v>6</v>
      </c>
      <c r="C2" s="2">
        <v>9.1</v>
      </c>
      <c r="D2" s="2">
        <v>9.2</v>
      </c>
      <c r="E2" s="2">
        <v>9.3</v>
      </c>
      <c r="F2" s="2">
        <v>8.8</v>
      </c>
      <c r="G2" s="2">
        <v>8.5</v>
      </c>
      <c r="H2" s="2">
        <v>9.1</v>
      </c>
      <c r="I2" s="2">
        <v>9.1</v>
      </c>
      <c r="J2" s="2">
        <v>8.8</v>
      </c>
      <c r="K2" s="2">
        <v>8.8</v>
      </c>
      <c r="L2" s="2">
        <v>8.6</v>
      </c>
      <c r="M2" s="2">
        <v>8.9</v>
      </c>
      <c r="N2" s="2">
        <v>9.3</v>
      </c>
      <c r="O2" s="2">
        <v>9.3</v>
      </c>
      <c r="P2" s="2">
        <v>8.9</v>
      </c>
      <c r="Q2" s="2">
        <v>9.3</v>
      </c>
      <c r="R2" s="2">
        <v>8.9</v>
      </c>
      <c r="S2" s="2">
        <v>9.1</v>
      </c>
      <c r="T2" s="2">
        <v>9.3</v>
      </c>
      <c r="U2" s="2">
        <v>9.3</v>
      </c>
      <c r="V2" s="2">
        <v>8.7</v>
      </c>
      <c r="W2" s="2">
        <v>9.1</v>
      </c>
      <c r="X2" s="2">
        <v>8.7</v>
      </c>
      <c r="Y2" s="2">
        <v>8.8</v>
      </c>
      <c r="Z2" s="2">
        <v>9.1</v>
      </c>
      <c r="AA2" s="2">
        <v>8.6</v>
      </c>
      <c r="AB2" s="6">
        <f>SUM(C2:AA2)/25</f>
        <v>8.984</v>
      </c>
      <c r="AD2" s="6">
        <f>AB2-3*AC5</f>
        <v>8.241535460992907</v>
      </c>
      <c r="AE2" s="6">
        <f>AB2+3*AC5</f>
        <v>9.726464539007093</v>
      </c>
    </row>
    <row r="3" spans="1:28" ht="12.75">
      <c r="A3" s="13" t="s">
        <v>3</v>
      </c>
      <c r="B3" s="13" t="s">
        <v>7</v>
      </c>
      <c r="C3" s="2">
        <f>C2-9</f>
        <v>0.09999999999999964</v>
      </c>
      <c r="D3" s="2">
        <f aca="true" t="shared" si="0" ref="D3:AA3">D2-9</f>
        <v>0.1999999999999993</v>
      </c>
      <c r="E3" s="2">
        <f t="shared" si="0"/>
        <v>0.3000000000000007</v>
      </c>
      <c r="F3" s="2">
        <f t="shared" si="0"/>
        <v>-0.1999999999999993</v>
      </c>
      <c r="G3" s="2">
        <f t="shared" si="0"/>
        <v>-0.5</v>
      </c>
      <c r="H3" s="2">
        <f t="shared" si="0"/>
        <v>0.09999999999999964</v>
      </c>
      <c r="I3" s="2">
        <f t="shared" si="0"/>
        <v>0.09999999999999964</v>
      </c>
      <c r="J3" s="2">
        <f t="shared" si="0"/>
        <v>-0.1999999999999993</v>
      </c>
      <c r="K3" s="2">
        <f t="shared" si="0"/>
        <v>-0.1999999999999993</v>
      </c>
      <c r="L3" s="2">
        <f t="shared" si="0"/>
        <v>-0.40000000000000036</v>
      </c>
      <c r="M3" s="2">
        <f t="shared" si="0"/>
        <v>-0.09999999999999964</v>
      </c>
      <c r="N3" s="2">
        <f t="shared" si="0"/>
        <v>0.3000000000000007</v>
      </c>
      <c r="O3" s="2">
        <f t="shared" si="0"/>
        <v>0.3000000000000007</v>
      </c>
      <c r="P3" s="2">
        <f t="shared" si="0"/>
        <v>-0.09999999999999964</v>
      </c>
      <c r="Q3" s="2">
        <f t="shared" si="0"/>
        <v>0.3000000000000007</v>
      </c>
      <c r="R3" s="2">
        <f t="shared" si="0"/>
        <v>-0.09999999999999964</v>
      </c>
      <c r="S3" s="2">
        <f t="shared" si="0"/>
        <v>0.09999999999999964</v>
      </c>
      <c r="T3" s="2">
        <f t="shared" si="0"/>
        <v>0.3000000000000007</v>
      </c>
      <c r="U3" s="2">
        <f t="shared" si="0"/>
        <v>0.3000000000000007</v>
      </c>
      <c r="V3" s="2">
        <f t="shared" si="0"/>
        <v>-0.3000000000000007</v>
      </c>
      <c r="W3" s="2">
        <f t="shared" si="0"/>
        <v>0.09999999999999964</v>
      </c>
      <c r="X3" s="2">
        <f t="shared" si="0"/>
        <v>-0.3000000000000007</v>
      </c>
      <c r="Y3" s="2">
        <f t="shared" si="0"/>
        <v>-0.1999999999999993</v>
      </c>
      <c r="Z3" s="2">
        <f t="shared" si="0"/>
        <v>0.09999999999999964</v>
      </c>
      <c r="AA3" s="2">
        <f t="shared" si="0"/>
        <v>-0.40000000000000036</v>
      </c>
      <c r="AB3" s="10"/>
    </row>
    <row r="4" spans="1:29" ht="12.75">
      <c r="A4" s="13" t="s">
        <v>4</v>
      </c>
      <c r="B4" s="13" t="s">
        <v>8</v>
      </c>
      <c r="C4" s="2">
        <f>C3</f>
        <v>0.09999999999999964</v>
      </c>
      <c r="D4" s="2">
        <f>C4+D3</f>
        <v>0.29999999999999893</v>
      </c>
      <c r="E4" s="2">
        <f aca="true" t="shared" si="1" ref="E4:AA4">D4+E3</f>
        <v>0.5999999999999996</v>
      </c>
      <c r="F4" s="2">
        <f t="shared" si="1"/>
        <v>0.40000000000000036</v>
      </c>
      <c r="G4" s="2">
        <f t="shared" si="1"/>
        <v>-0.09999999999999964</v>
      </c>
      <c r="H4" s="2">
        <f t="shared" si="1"/>
        <v>0</v>
      </c>
      <c r="I4" s="2">
        <f t="shared" si="1"/>
        <v>0.09999999999999964</v>
      </c>
      <c r="J4" s="2">
        <f t="shared" si="1"/>
        <v>-0.09999999999999964</v>
      </c>
      <c r="K4" s="2">
        <f t="shared" si="1"/>
        <v>-0.29999999999999893</v>
      </c>
      <c r="L4" s="2">
        <f t="shared" si="1"/>
        <v>-0.6999999999999993</v>
      </c>
      <c r="M4" s="2">
        <f t="shared" si="1"/>
        <v>-0.7999999999999989</v>
      </c>
      <c r="N4" s="2">
        <f t="shared" si="1"/>
        <v>-0.4999999999999982</v>
      </c>
      <c r="O4" s="2">
        <f t="shared" si="1"/>
        <v>-0.1999999999999975</v>
      </c>
      <c r="P4" s="2">
        <f t="shared" si="1"/>
        <v>-0.29999999999999716</v>
      </c>
      <c r="Q4" s="2">
        <f t="shared" si="1"/>
        <v>3.552713678800501E-15</v>
      </c>
      <c r="R4" s="2">
        <f t="shared" si="1"/>
        <v>-0.09999999999999609</v>
      </c>
      <c r="S4" s="2">
        <f t="shared" si="1"/>
        <v>3.552713678800501E-15</v>
      </c>
      <c r="T4" s="2">
        <f t="shared" si="1"/>
        <v>0.30000000000000426</v>
      </c>
      <c r="U4" s="2">
        <f t="shared" si="1"/>
        <v>0.600000000000005</v>
      </c>
      <c r="V4" s="2">
        <f t="shared" si="1"/>
        <v>0.30000000000000426</v>
      </c>
      <c r="W4" s="2">
        <f t="shared" si="1"/>
        <v>0.4000000000000039</v>
      </c>
      <c r="X4" s="2">
        <f t="shared" si="1"/>
        <v>0.1000000000000032</v>
      </c>
      <c r="Y4" s="2">
        <f t="shared" si="1"/>
        <v>-0.09999999999999609</v>
      </c>
      <c r="Z4" s="2">
        <f t="shared" si="1"/>
        <v>3.552713678800501E-15</v>
      </c>
      <c r="AA4" s="2">
        <f t="shared" si="1"/>
        <v>-0.3999999999999968</v>
      </c>
      <c r="AB4" s="7" t="s">
        <v>18</v>
      </c>
      <c r="AC4" s="5" t="s">
        <v>19</v>
      </c>
    </row>
    <row r="5" spans="1:29" ht="12.75">
      <c r="A5" s="13" t="s">
        <v>9</v>
      </c>
      <c r="B5" s="13" t="s">
        <v>2</v>
      </c>
      <c r="C5" s="1" t="s">
        <v>1</v>
      </c>
      <c r="D5" s="2">
        <f>ABS(D2-C2)</f>
        <v>0.09999999999999964</v>
      </c>
      <c r="E5" s="2">
        <f aca="true" t="shared" si="2" ref="E5:AA5">ABS(E2-D2)</f>
        <v>0.10000000000000142</v>
      </c>
      <c r="F5" s="2">
        <f t="shared" si="2"/>
        <v>0.5</v>
      </c>
      <c r="G5" s="2">
        <f t="shared" si="2"/>
        <v>0.3000000000000007</v>
      </c>
      <c r="H5" s="2">
        <f t="shared" si="2"/>
        <v>0.5999999999999996</v>
      </c>
      <c r="I5" s="2">
        <f t="shared" si="2"/>
        <v>0</v>
      </c>
      <c r="J5" s="2">
        <f t="shared" si="2"/>
        <v>0.29999999999999893</v>
      </c>
      <c r="K5" s="2">
        <f t="shared" si="2"/>
        <v>0</v>
      </c>
      <c r="L5" s="2">
        <f t="shared" si="2"/>
        <v>0.20000000000000107</v>
      </c>
      <c r="M5" s="2">
        <f t="shared" si="2"/>
        <v>0.3000000000000007</v>
      </c>
      <c r="N5" s="2">
        <f t="shared" si="2"/>
        <v>0.40000000000000036</v>
      </c>
      <c r="O5" s="2">
        <f t="shared" si="2"/>
        <v>0</v>
      </c>
      <c r="P5" s="2">
        <f t="shared" si="2"/>
        <v>0.40000000000000036</v>
      </c>
      <c r="Q5" s="2">
        <f t="shared" si="2"/>
        <v>0.40000000000000036</v>
      </c>
      <c r="R5" s="2">
        <f t="shared" si="2"/>
        <v>0.40000000000000036</v>
      </c>
      <c r="S5" s="2">
        <f t="shared" si="2"/>
        <v>0.1999999999999993</v>
      </c>
      <c r="T5" s="2">
        <f t="shared" si="2"/>
        <v>0.20000000000000107</v>
      </c>
      <c r="U5" s="2">
        <f t="shared" si="2"/>
        <v>0</v>
      </c>
      <c r="V5" s="2">
        <f t="shared" si="2"/>
        <v>0.6000000000000014</v>
      </c>
      <c r="W5" s="2">
        <f t="shared" si="2"/>
        <v>0.40000000000000036</v>
      </c>
      <c r="X5" s="2">
        <f t="shared" si="2"/>
        <v>0.40000000000000036</v>
      </c>
      <c r="Y5" s="2">
        <f t="shared" si="2"/>
        <v>0.10000000000000142</v>
      </c>
      <c r="Z5" s="2">
        <f t="shared" si="2"/>
        <v>0.29999999999999893</v>
      </c>
      <c r="AA5" s="2">
        <f t="shared" si="2"/>
        <v>0.5</v>
      </c>
      <c r="AB5" s="8">
        <f>SUM(D5:AA5)/24</f>
        <v>0.27916666666666695</v>
      </c>
      <c r="AC5" s="9">
        <f>AB5/1.128</f>
        <v>0.247488179669031</v>
      </c>
    </row>
    <row r="6" spans="1:29" ht="12.75">
      <c r="A6" s="13" t="s">
        <v>15</v>
      </c>
      <c r="B6" s="13"/>
      <c r="C6" s="2">
        <f aca="true" t="shared" si="3" ref="C6:Z6">D6+$AC$9*$AC$5</f>
        <v>3.559810874704501</v>
      </c>
      <c r="D6" s="2">
        <f t="shared" si="3"/>
        <v>3.4360667848699853</v>
      </c>
      <c r="E6" s="2">
        <f t="shared" si="3"/>
        <v>3.3123226950354696</v>
      </c>
      <c r="F6" s="2">
        <f t="shared" si="3"/>
        <v>3.188578605200954</v>
      </c>
      <c r="G6" s="2">
        <f t="shared" si="3"/>
        <v>3.0648345153664383</v>
      </c>
      <c r="H6" s="2">
        <f t="shared" si="3"/>
        <v>2.9410904255319226</v>
      </c>
      <c r="I6" s="2">
        <f t="shared" si="3"/>
        <v>2.817346335697407</v>
      </c>
      <c r="J6" s="2">
        <f t="shared" si="3"/>
        <v>2.693602245862891</v>
      </c>
      <c r="K6" s="2">
        <f t="shared" si="3"/>
        <v>2.5698581560283755</v>
      </c>
      <c r="L6" s="2">
        <f t="shared" si="3"/>
        <v>2.44611406619386</v>
      </c>
      <c r="M6" s="2">
        <f t="shared" si="3"/>
        <v>2.322369976359344</v>
      </c>
      <c r="N6" s="2">
        <f t="shared" si="3"/>
        <v>2.1986258865248285</v>
      </c>
      <c r="O6" s="2">
        <f t="shared" si="3"/>
        <v>2.074881796690313</v>
      </c>
      <c r="P6" s="2">
        <f t="shared" si="3"/>
        <v>1.9511377068557973</v>
      </c>
      <c r="Q6" s="2">
        <f t="shared" si="3"/>
        <v>1.827393617021282</v>
      </c>
      <c r="R6" s="2">
        <f t="shared" si="3"/>
        <v>1.7036495271867664</v>
      </c>
      <c r="S6" s="2">
        <f t="shared" si="3"/>
        <v>1.579905437352251</v>
      </c>
      <c r="T6" s="2">
        <f t="shared" si="3"/>
        <v>1.4561613475177355</v>
      </c>
      <c r="U6" s="2">
        <f t="shared" si="3"/>
        <v>1.33241725768322</v>
      </c>
      <c r="V6" s="2">
        <f t="shared" si="3"/>
        <v>1.2086731678487046</v>
      </c>
      <c r="W6" s="2">
        <f t="shared" si="3"/>
        <v>1.0849290780141891</v>
      </c>
      <c r="X6" s="2">
        <f t="shared" si="3"/>
        <v>0.9611849881796736</v>
      </c>
      <c r="Y6" s="2">
        <f t="shared" si="3"/>
        <v>0.8374408983451581</v>
      </c>
      <c r="Z6" s="2">
        <f t="shared" si="3"/>
        <v>0.7136968085106427</v>
      </c>
      <c r="AA6" s="2">
        <f>AA4+AB9*AC5</f>
        <v>0.5899527186761272</v>
      </c>
      <c r="AB6" s="3"/>
      <c r="AC6" s="4"/>
    </row>
    <row r="7" spans="1:29" ht="12.75">
      <c r="A7" s="13" t="s">
        <v>16</v>
      </c>
      <c r="B7" s="13"/>
      <c r="C7" s="2">
        <f aca="true" t="shared" si="4" ref="C7:Z7">D7-$AC$9*$AC$5</f>
        <v>-4.359810874704495</v>
      </c>
      <c r="D7" s="2">
        <f t="shared" si="4"/>
        <v>-4.23606678486998</v>
      </c>
      <c r="E7" s="2">
        <f t="shared" si="4"/>
        <v>-4.1123226950354645</v>
      </c>
      <c r="F7" s="2">
        <f t="shared" si="4"/>
        <v>-3.9885786052009493</v>
      </c>
      <c r="G7" s="2">
        <f t="shared" si="4"/>
        <v>-3.8648345153664336</v>
      </c>
      <c r="H7" s="2">
        <f t="shared" si="4"/>
        <v>-3.741090425531918</v>
      </c>
      <c r="I7" s="2">
        <f t="shared" si="4"/>
        <v>-3.6173463356974023</v>
      </c>
      <c r="J7" s="2">
        <f t="shared" si="4"/>
        <v>-3.4936022458628866</v>
      </c>
      <c r="K7" s="2">
        <f t="shared" si="4"/>
        <v>-3.369858156028371</v>
      </c>
      <c r="L7" s="2">
        <f t="shared" si="4"/>
        <v>-3.2461140661938552</v>
      </c>
      <c r="M7" s="2">
        <f t="shared" si="4"/>
        <v>-3.1223699763593395</v>
      </c>
      <c r="N7" s="2">
        <f t="shared" si="4"/>
        <v>-2.998625886524824</v>
      </c>
      <c r="O7" s="2">
        <f t="shared" si="4"/>
        <v>-2.874881796690308</v>
      </c>
      <c r="P7" s="2">
        <f t="shared" si="4"/>
        <v>-2.7511377068557925</v>
      </c>
      <c r="Q7" s="2">
        <f t="shared" si="4"/>
        <v>-2.627393617021277</v>
      </c>
      <c r="R7" s="2">
        <f t="shared" si="4"/>
        <v>-2.503649527186761</v>
      </c>
      <c r="S7" s="2">
        <f t="shared" si="4"/>
        <v>-2.3799054373522455</v>
      </c>
      <c r="T7" s="2">
        <f t="shared" si="4"/>
        <v>-2.25616134751773</v>
      </c>
      <c r="U7" s="2">
        <f t="shared" si="4"/>
        <v>-2.132417257683214</v>
      </c>
      <c r="V7" s="2">
        <f t="shared" si="4"/>
        <v>-2.0086731678486984</v>
      </c>
      <c r="W7" s="2">
        <f t="shared" si="4"/>
        <v>-1.8849290780141827</v>
      </c>
      <c r="X7" s="2">
        <f t="shared" si="4"/>
        <v>-1.7611849881796673</v>
      </c>
      <c r="Y7" s="2">
        <f t="shared" si="4"/>
        <v>-1.6374408983451518</v>
      </c>
      <c r="Z7" s="2">
        <f t="shared" si="4"/>
        <v>-1.5136968085106364</v>
      </c>
      <c r="AA7" s="2">
        <f>AA4-AB9*AC5</f>
        <v>-1.389952718676121</v>
      </c>
      <c r="AB7" s="3"/>
      <c r="AC7" s="4"/>
    </row>
    <row r="8" spans="28:29" ht="12.75">
      <c r="AB8" s="12" t="s">
        <v>13</v>
      </c>
      <c r="AC8" s="12" t="s">
        <v>14</v>
      </c>
    </row>
    <row r="9" spans="28:29" ht="12.75">
      <c r="AB9" s="11">
        <v>4</v>
      </c>
      <c r="AC9" s="11">
        <v>0.5</v>
      </c>
    </row>
    <row r="10" ht="12.75">
      <c r="A10" s="17" t="s">
        <v>24</v>
      </c>
    </row>
    <row r="11" ht="12.75">
      <c r="A11" s="18" t="s">
        <v>25</v>
      </c>
    </row>
    <row r="12" ht="12.75">
      <c r="A12" s="19" t="s">
        <v>26</v>
      </c>
    </row>
    <row r="13" ht="12.75">
      <c r="A13" s="18" t="s">
        <v>27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20" t="s">
        <v>28</v>
      </c>
      <c r="B1" s="1" t="s">
        <v>29</v>
      </c>
    </row>
    <row r="2" spans="1:2" ht="12.75">
      <c r="A2" s="20">
        <v>38991</v>
      </c>
      <c r="B2" s="1">
        <v>50</v>
      </c>
    </row>
    <row r="3" spans="1:2" ht="12.75">
      <c r="A3" s="20">
        <v>39022</v>
      </c>
      <c r="B3" s="1">
        <v>53</v>
      </c>
    </row>
    <row r="4" spans="1:2" ht="12.75">
      <c r="A4" s="20">
        <v>39052</v>
      </c>
      <c r="B4" s="1">
        <v>53</v>
      </c>
    </row>
    <row r="5" spans="1:2" ht="12.75">
      <c r="A5" s="20">
        <v>39083</v>
      </c>
      <c r="B5" s="1">
        <v>58</v>
      </c>
    </row>
    <row r="6" spans="1:2" ht="12.75">
      <c r="A6" s="20">
        <v>39114</v>
      </c>
      <c r="B6" s="1">
        <v>58</v>
      </c>
    </row>
    <row r="7" spans="1:2" ht="12.75">
      <c r="A7" s="20">
        <v>39142</v>
      </c>
      <c r="B7" s="1">
        <v>75</v>
      </c>
    </row>
    <row r="8" spans="1:2" ht="12.75">
      <c r="A8" s="20">
        <v>39173</v>
      </c>
      <c r="B8" s="1">
        <v>67</v>
      </c>
    </row>
    <row r="9" spans="1:2" ht="12.75">
      <c r="A9" s="20">
        <v>39203</v>
      </c>
      <c r="B9" s="1">
        <v>55</v>
      </c>
    </row>
    <row r="10" spans="1:2" ht="12.75">
      <c r="A10" s="20">
        <v>39234</v>
      </c>
      <c r="B10" s="1">
        <v>69</v>
      </c>
    </row>
    <row r="11" spans="1:2" ht="12.75">
      <c r="A11" s="20">
        <v>39264</v>
      </c>
      <c r="B11" s="1">
        <v>73</v>
      </c>
    </row>
    <row r="12" spans="1:2" ht="12.75">
      <c r="A12" s="20">
        <v>39295</v>
      </c>
      <c r="B12" s="1">
        <v>41</v>
      </c>
    </row>
    <row r="13" spans="1:2" ht="12.75">
      <c r="A13" s="20">
        <v>39326</v>
      </c>
      <c r="B13" s="1">
        <v>64</v>
      </c>
    </row>
    <row r="14" spans="1:2" ht="12.75">
      <c r="A14" s="20">
        <v>39356</v>
      </c>
      <c r="B14" s="1">
        <v>56</v>
      </c>
    </row>
    <row r="15" spans="1:2" ht="12.75">
      <c r="A15" s="20">
        <v>39387</v>
      </c>
      <c r="B15" s="1">
        <v>67</v>
      </c>
    </row>
    <row r="16" spans="1:2" ht="12.75">
      <c r="A16" s="20">
        <v>39417</v>
      </c>
      <c r="B16" s="1">
        <v>46</v>
      </c>
    </row>
    <row r="17" spans="1:2" ht="12.75">
      <c r="A17" s="20">
        <v>39448</v>
      </c>
      <c r="B17" s="1">
        <v>74</v>
      </c>
    </row>
    <row r="18" spans="1:2" ht="12.75">
      <c r="A18" s="20">
        <v>39479</v>
      </c>
      <c r="B18" s="1">
        <v>73</v>
      </c>
    </row>
    <row r="19" spans="1:2" ht="12.75">
      <c r="A19" s="20">
        <v>39508</v>
      </c>
      <c r="B19" s="1">
        <v>70</v>
      </c>
    </row>
    <row r="20" spans="1:2" ht="12.75">
      <c r="A20" s="20">
        <v>39539</v>
      </c>
      <c r="B20" s="1">
        <v>81</v>
      </c>
    </row>
    <row r="21" spans="1:2" ht="12.75">
      <c r="A21" s="20">
        <v>39569</v>
      </c>
      <c r="B21" s="1">
        <v>75</v>
      </c>
    </row>
    <row r="22" spans="1:2" ht="12.75">
      <c r="A22" s="20">
        <v>39600</v>
      </c>
      <c r="B22" s="1">
        <v>59</v>
      </c>
    </row>
    <row r="23" spans="1:2" ht="12.75">
      <c r="A23" s="20">
        <v>39630</v>
      </c>
      <c r="B23" s="1">
        <v>79</v>
      </c>
    </row>
    <row r="24" spans="1:2" ht="12.75">
      <c r="A24" s="20">
        <v>39661</v>
      </c>
      <c r="B24" s="1">
        <v>88</v>
      </c>
    </row>
    <row r="25" spans="1:2" ht="12.75">
      <c r="A25" s="20">
        <v>39692</v>
      </c>
      <c r="B25" s="1">
        <v>89</v>
      </c>
    </row>
    <row r="26" spans="1:2" ht="12.75">
      <c r="A26" s="20">
        <v>39722</v>
      </c>
      <c r="B26" s="1">
        <v>61</v>
      </c>
    </row>
    <row r="27" spans="1:2" ht="12.75">
      <c r="A27" s="20">
        <v>39753</v>
      </c>
      <c r="B27" s="1">
        <v>83</v>
      </c>
    </row>
    <row r="28" spans="1:2" ht="12.75">
      <c r="A28" s="20">
        <v>39783</v>
      </c>
      <c r="B28" s="1">
        <v>91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7.8515625" style="0" bestFit="1" customWidth="1"/>
    <col min="3" max="3" width="23.421875" style="0" bestFit="1" customWidth="1"/>
  </cols>
  <sheetData>
    <row r="1" spans="1:3" ht="12.75">
      <c r="A1" s="21" t="s">
        <v>28</v>
      </c>
      <c r="B1" s="22" t="s">
        <v>32</v>
      </c>
      <c r="C1" s="22" t="s">
        <v>30</v>
      </c>
    </row>
    <row r="2" spans="1:3" ht="12.75">
      <c r="A2" s="20">
        <v>37622</v>
      </c>
      <c r="B2" s="1">
        <v>20</v>
      </c>
      <c r="C2" s="1">
        <v>4.43</v>
      </c>
    </row>
    <row r="3" spans="1:3" ht="12.75">
      <c r="A3" s="20">
        <v>37653</v>
      </c>
      <c r="B3" s="1">
        <v>17</v>
      </c>
      <c r="C3" s="1">
        <v>8.62</v>
      </c>
    </row>
    <row r="4" spans="1:3" ht="12.75">
      <c r="A4" s="20">
        <v>37681</v>
      </c>
      <c r="B4" s="1">
        <v>49</v>
      </c>
      <c r="C4" s="1">
        <v>11.3</v>
      </c>
    </row>
    <row r="5" spans="1:3" ht="12.75">
      <c r="A5" s="20">
        <v>37712</v>
      </c>
      <c r="B5" s="1">
        <v>45</v>
      </c>
      <c r="C5" s="1">
        <v>11.14</v>
      </c>
    </row>
    <row r="6" spans="1:3" ht="12.75">
      <c r="A6" s="20">
        <v>37742</v>
      </c>
      <c r="B6" s="1">
        <v>38</v>
      </c>
      <c r="C6" s="1">
        <v>6.98</v>
      </c>
    </row>
    <row r="7" spans="1:3" ht="12.75">
      <c r="A7" s="20">
        <v>37773</v>
      </c>
      <c r="B7" s="1">
        <v>50</v>
      </c>
      <c r="C7" s="1">
        <v>8.85</v>
      </c>
    </row>
    <row r="8" spans="1:3" ht="12.75">
      <c r="A8" s="20">
        <v>37803</v>
      </c>
      <c r="B8" s="1">
        <v>48</v>
      </c>
      <c r="C8" s="1">
        <v>7.67</v>
      </c>
    </row>
    <row r="9" spans="1:3" ht="12.75">
      <c r="A9" s="20">
        <v>37834</v>
      </c>
      <c r="B9" s="1">
        <v>42</v>
      </c>
      <c r="C9" s="1">
        <v>14.01</v>
      </c>
    </row>
    <row r="10" spans="1:3" ht="12.75">
      <c r="A10" s="20">
        <v>37865</v>
      </c>
      <c r="B10" s="1">
        <v>33</v>
      </c>
      <c r="C10" s="1">
        <v>13.72</v>
      </c>
    </row>
    <row r="11" spans="1:3" ht="12.75">
      <c r="A11" s="20">
        <v>37895</v>
      </c>
      <c r="B11" s="1">
        <v>30</v>
      </c>
      <c r="C11" s="1">
        <v>7.89</v>
      </c>
    </row>
    <row r="12" spans="1:3" ht="12.75">
      <c r="A12" s="20">
        <v>37926</v>
      </c>
      <c r="B12" s="1">
        <v>49</v>
      </c>
      <c r="C12" s="1">
        <v>10.67</v>
      </c>
    </row>
    <row r="13" spans="1:3" ht="12.75">
      <c r="A13" s="20">
        <v>37956</v>
      </c>
      <c r="B13" s="1">
        <v>43</v>
      </c>
      <c r="C13" s="1">
        <v>5.93</v>
      </c>
    </row>
    <row r="14" spans="1:3" ht="12.75">
      <c r="A14" s="20">
        <v>37987</v>
      </c>
      <c r="B14" s="1">
        <v>46</v>
      </c>
      <c r="C14" s="1">
        <v>8.07</v>
      </c>
    </row>
    <row r="15" spans="1:3" ht="12.75">
      <c r="A15" s="20">
        <v>38018</v>
      </c>
      <c r="B15" s="1">
        <v>37</v>
      </c>
      <c r="C15" s="1">
        <v>8.05</v>
      </c>
    </row>
    <row r="16" spans="1:3" ht="12.75">
      <c r="A16" s="20">
        <v>38047</v>
      </c>
      <c r="B16" s="1">
        <v>54</v>
      </c>
      <c r="C16" s="1">
        <v>11.05</v>
      </c>
    </row>
    <row r="17" spans="1:3" ht="12.75">
      <c r="A17" s="20">
        <v>38078</v>
      </c>
      <c r="B17" s="1">
        <v>53</v>
      </c>
      <c r="C17" s="1">
        <v>7.81</v>
      </c>
    </row>
    <row r="18" spans="1:3" ht="12.75">
      <c r="A18" s="20">
        <v>38108</v>
      </c>
      <c r="B18" s="1">
        <v>57</v>
      </c>
      <c r="C18" s="1">
        <v>9.32</v>
      </c>
    </row>
    <row r="19" spans="1:3" ht="12.75">
      <c r="A19" s="20">
        <v>38139</v>
      </c>
      <c r="B19" s="1">
        <v>77</v>
      </c>
      <c r="C19" s="1">
        <v>10.88</v>
      </c>
    </row>
    <row r="20" spans="1:3" ht="12.75">
      <c r="A20" s="20">
        <v>38169</v>
      </c>
      <c r="B20" s="1">
        <v>54</v>
      </c>
      <c r="C20" s="1">
        <v>10.37</v>
      </c>
    </row>
    <row r="21" spans="1:3" ht="12.75">
      <c r="A21" s="20">
        <v>38200</v>
      </c>
      <c r="B21" s="1">
        <v>42</v>
      </c>
      <c r="C21" s="1">
        <v>12.14</v>
      </c>
    </row>
    <row r="22" spans="1:3" ht="12.75">
      <c r="A22" s="20">
        <v>38231</v>
      </c>
      <c r="B22" s="1">
        <v>35</v>
      </c>
      <c r="C22" s="1">
        <v>9.78</v>
      </c>
    </row>
    <row r="23" spans="1:3" ht="12.75">
      <c r="A23" s="20">
        <v>38261</v>
      </c>
      <c r="B23" s="1">
        <v>48</v>
      </c>
      <c r="C23" s="1">
        <v>11.85</v>
      </c>
    </row>
    <row r="24" spans="1:3" ht="12.75">
      <c r="A24" s="20">
        <v>38292</v>
      </c>
      <c r="B24" s="1">
        <v>41</v>
      </c>
      <c r="C24" s="1">
        <v>13.51</v>
      </c>
    </row>
    <row r="25" spans="1:3" ht="12.75">
      <c r="A25" s="20">
        <v>38322</v>
      </c>
      <c r="B25" s="1">
        <v>53</v>
      </c>
      <c r="C25" s="1">
        <v>11.15</v>
      </c>
    </row>
    <row r="26" spans="1:3" ht="12.75">
      <c r="A26" s="20">
        <v>38353</v>
      </c>
      <c r="B26" s="1">
        <v>55</v>
      </c>
      <c r="C26" s="1">
        <v>9.81</v>
      </c>
    </row>
    <row r="27" spans="1:3" ht="12.75">
      <c r="A27" s="20">
        <v>38384</v>
      </c>
      <c r="B27" s="1">
        <v>72</v>
      </c>
      <c r="C27" s="1">
        <v>9.79</v>
      </c>
    </row>
    <row r="28" spans="1:3" ht="12.75">
      <c r="A28" s="20">
        <v>38412</v>
      </c>
      <c r="B28" s="1">
        <v>68</v>
      </c>
      <c r="C28" s="1">
        <v>11.43</v>
      </c>
    </row>
    <row r="29" spans="1:3" ht="12.75">
      <c r="A29" s="20">
        <v>38443</v>
      </c>
      <c r="B29" s="1">
        <v>86</v>
      </c>
      <c r="C29" s="1">
        <v>9.04</v>
      </c>
    </row>
    <row r="30" spans="1:3" ht="12.75">
      <c r="A30" s="20">
        <v>38473</v>
      </c>
      <c r="B30" s="1">
        <v>82</v>
      </c>
      <c r="C30" s="1">
        <v>8.66</v>
      </c>
    </row>
    <row r="31" spans="1:3" ht="12.75">
      <c r="A31" s="20">
        <v>38504</v>
      </c>
      <c r="B31" s="1">
        <v>92</v>
      </c>
      <c r="C31" s="1">
        <v>9.62</v>
      </c>
    </row>
    <row r="32" spans="1:3" ht="12.75">
      <c r="A32" s="20">
        <v>38534</v>
      </c>
      <c r="B32" s="1">
        <v>58</v>
      </c>
      <c r="C32" s="1">
        <v>8.24</v>
      </c>
    </row>
    <row r="33" spans="1:3" ht="12.75">
      <c r="A33" s="20">
        <v>38565</v>
      </c>
      <c r="B33" s="1">
        <v>68</v>
      </c>
      <c r="C33" s="1">
        <v>10.43</v>
      </c>
    </row>
    <row r="34" spans="1:3" ht="12.75">
      <c r="A34" s="20">
        <v>38596</v>
      </c>
      <c r="B34" s="1">
        <v>74</v>
      </c>
      <c r="C34" s="1">
        <v>7.32</v>
      </c>
    </row>
    <row r="35" spans="1:3" ht="12.75">
      <c r="A35" s="20">
        <v>38626</v>
      </c>
      <c r="B35" s="1">
        <v>50</v>
      </c>
      <c r="C35" s="1">
        <v>8.46</v>
      </c>
    </row>
    <row r="36" spans="1:3" ht="12.75">
      <c r="A36" s="20">
        <v>38657</v>
      </c>
      <c r="B36" s="1">
        <v>53</v>
      </c>
      <c r="C36" s="1">
        <v>9.51</v>
      </c>
    </row>
    <row r="37" spans="1:3" ht="12.75">
      <c r="A37" s="20">
        <v>38687</v>
      </c>
      <c r="B37" s="1">
        <v>36</v>
      </c>
      <c r="C37" s="1">
        <v>10.56</v>
      </c>
    </row>
    <row r="38" spans="1:3" ht="12.75">
      <c r="A38" s="20">
        <v>38718</v>
      </c>
      <c r="B38" s="1">
        <v>49</v>
      </c>
      <c r="C38" s="1">
        <v>10</v>
      </c>
    </row>
    <row r="39" spans="1:3" ht="12.75">
      <c r="A39" s="20">
        <v>38749</v>
      </c>
      <c r="B39" s="1">
        <v>55</v>
      </c>
      <c r="C39" s="1">
        <v>10.69</v>
      </c>
    </row>
    <row r="40" spans="1:3" ht="12.75">
      <c r="A40" s="20">
        <v>38777</v>
      </c>
      <c r="B40" s="1">
        <v>68</v>
      </c>
      <c r="C40" s="1">
        <v>10.44</v>
      </c>
    </row>
    <row r="41" spans="1:3" ht="12.75">
      <c r="A41" s="20">
        <v>38808</v>
      </c>
      <c r="B41" s="1">
        <v>57</v>
      </c>
      <c r="C41" s="1">
        <v>11.57</v>
      </c>
    </row>
    <row r="42" spans="1:3" ht="12.75">
      <c r="A42" s="20">
        <v>38838</v>
      </c>
      <c r="B42" s="1">
        <v>62</v>
      </c>
      <c r="C42" s="1">
        <v>11.96</v>
      </c>
    </row>
    <row r="43" spans="1:3" ht="12.75">
      <c r="A43" s="20">
        <v>38869</v>
      </c>
      <c r="B43" s="1">
        <v>60</v>
      </c>
      <c r="C43" s="1">
        <v>10.98</v>
      </c>
    </row>
    <row r="44" spans="1:3" ht="12.75">
      <c r="A44" s="20">
        <v>38899</v>
      </c>
      <c r="B44" s="1">
        <v>87</v>
      </c>
      <c r="C44" s="1">
        <v>11.78</v>
      </c>
    </row>
    <row r="45" spans="1:3" ht="12.75">
      <c r="A45" s="20">
        <v>38930</v>
      </c>
      <c r="B45" s="1">
        <v>74</v>
      </c>
      <c r="C45" s="1">
        <v>12.48</v>
      </c>
    </row>
    <row r="46" spans="1:3" ht="12.75">
      <c r="A46" s="20">
        <v>38961</v>
      </c>
      <c r="B46" s="1">
        <v>64</v>
      </c>
      <c r="C46" s="1">
        <v>12.2</v>
      </c>
    </row>
    <row r="47" spans="1:3" ht="12.75">
      <c r="A47" s="20">
        <v>38991</v>
      </c>
      <c r="B47" s="1">
        <v>91</v>
      </c>
      <c r="C47" s="1">
        <v>13.07</v>
      </c>
    </row>
    <row r="48" spans="1:3" ht="12.75">
      <c r="A48" s="20">
        <v>39022</v>
      </c>
      <c r="B48" s="1">
        <v>74</v>
      </c>
      <c r="C48" s="1">
        <v>9.5</v>
      </c>
    </row>
    <row r="49" spans="1:3" ht="12.75">
      <c r="A49" s="20">
        <v>39052</v>
      </c>
      <c r="B49" s="1">
        <v>66</v>
      </c>
      <c r="C49" s="1">
        <v>12.79</v>
      </c>
    </row>
    <row r="50" spans="1:3" ht="12.75">
      <c r="A50" s="20">
        <v>39083</v>
      </c>
      <c r="B50" s="1">
        <v>79</v>
      </c>
      <c r="C50" s="1">
        <v>12.75</v>
      </c>
    </row>
    <row r="51" spans="1:3" ht="12.75">
      <c r="A51" s="20">
        <v>39114</v>
      </c>
      <c r="B51" s="1">
        <v>103</v>
      </c>
      <c r="C51" s="1">
        <v>11.2</v>
      </c>
    </row>
    <row r="52" spans="1:3" ht="12.75">
      <c r="A52" s="20">
        <v>39142</v>
      </c>
      <c r="B52" s="1">
        <v>106</v>
      </c>
      <c r="C52" s="1">
        <v>12.01</v>
      </c>
    </row>
    <row r="53" spans="1:3" ht="12.75">
      <c r="A53" s="20">
        <v>39173</v>
      </c>
      <c r="B53" s="1">
        <v>79</v>
      </c>
      <c r="C53" s="1">
        <v>11.63</v>
      </c>
    </row>
    <row r="54" spans="1:3" ht="12.75">
      <c r="A54" s="20">
        <v>39203</v>
      </c>
      <c r="B54" s="1">
        <v>93</v>
      </c>
      <c r="C54" s="1">
        <v>11.96</v>
      </c>
    </row>
    <row r="55" spans="1:3" ht="12.75">
      <c r="A55" s="20">
        <v>39234</v>
      </c>
      <c r="B55" s="1">
        <v>67</v>
      </c>
      <c r="C55" s="1">
        <v>10.36</v>
      </c>
    </row>
    <row r="56" spans="1:3" ht="12.75">
      <c r="A56" s="20">
        <v>39264</v>
      </c>
      <c r="B56" s="1">
        <v>74</v>
      </c>
      <c r="C56" s="1">
        <v>12.62</v>
      </c>
    </row>
    <row r="57" spans="1:3" ht="12.75">
      <c r="A57" s="20">
        <v>39295</v>
      </c>
      <c r="B57" s="1">
        <v>84</v>
      </c>
      <c r="C57" s="1">
        <v>11.29</v>
      </c>
    </row>
    <row r="58" spans="1:3" ht="12.75">
      <c r="A58" s="20">
        <v>39326</v>
      </c>
      <c r="B58" s="1">
        <v>67</v>
      </c>
      <c r="C58" s="1">
        <v>12.36</v>
      </c>
    </row>
    <row r="59" spans="1:3" ht="12.75">
      <c r="A59" s="20">
        <v>39356</v>
      </c>
      <c r="B59" s="1">
        <v>90</v>
      </c>
      <c r="C59" s="1">
        <v>14.05</v>
      </c>
    </row>
    <row r="60" spans="1:3" ht="12.75">
      <c r="A60" s="20">
        <v>39387</v>
      </c>
      <c r="B60" s="1">
        <v>95</v>
      </c>
      <c r="C60" s="1">
        <v>10.15</v>
      </c>
    </row>
    <row r="61" spans="1:3" ht="12.75">
      <c r="A61" s="20">
        <v>39417</v>
      </c>
      <c r="B61" s="1">
        <v>61</v>
      </c>
      <c r="C61" s="1">
        <v>12.29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">
      <selection activeCell="A1" sqref="A1"/>
    </sheetView>
  </sheetViews>
  <sheetFormatPr defaultColWidth="9.140625" defaultRowHeight="12.75"/>
  <sheetData>
    <row r="1" spans="1:2" ht="12.75">
      <c r="A1" s="14" t="s">
        <v>28</v>
      </c>
      <c r="B1" s="14" t="s">
        <v>31</v>
      </c>
    </row>
    <row r="2" spans="1:2" ht="12.75">
      <c r="A2" s="24">
        <v>39083</v>
      </c>
      <c r="B2" s="23">
        <v>11</v>
      </c>
    </row>
    <row r="3" spans="1:2" ht="12.75">
      <c r="A3" s="24">
        <v>39114</v>
      </c>
      <c r="B3" s="23">
        <v>20</v>
      </c>
    </row>
    <row r="4" spans="1:2" ht="12.75">
      <c r="A4" s="24">
        <v>39142</v>
      </c>
      <c r="B4" s="23">
        <v>15</v>
      </c>
    </row>
    <row r="5" spans="1:2" ht="12.75">
      <c r="A5" s="24">
        <v>39173</v>
      </c>
      <c r="B5" s="23">
        <v>19</v>
      </c>
    </row>
    <row r="6" spans="1:2" ht="12.75">
      <c r="A6" s="24">
        <v>39203</v>
      </c>
      <c r="B6" s="23">
        <v>13</v>
      </c>
    </row>
    <row r="7" spans="1:2" ht="12.75">
      <c r="A7" s="24">
        <v>39234</v>
      </c>
      <c r="B7" s="23">
        <v>15</v>
      </c>
    </row>
    <row r="8" spans="1:2" ht="12.75">
      <c r="A8" s="24">
        <v>39264</v>
      </c>
      <c r="B8" s="23">
        <v>13</v>
      </c>
    </row>
    <row r="9" spans="1:2" ht="12.75">
      <c r="A9" s="24">
        <v>39295</v>
      </c>
      <c r="B9" s="23">
        <v>13</v>
      </c>
    </row>
    <row r="10" spans="1:2" ht="12.75">
      <c r="A10" s="24">
        <v>39326</v>
      </c>
      <c r="B10" s="23">
        <v>20</v>
      </c>
    </row>
    <row r="11" spans="1:2" ht="12.75">
      <c r="A11" s="24">
        <v>39356</v>
      </c>
      <c r="B11" s="23">
        <v>11</v>
      </c>
    </row>
    <row r="12" spans="1:2" ht="12.75">
      <c r="A12" s="24">
        <v>39387</v>
      </c>
      <c r="B12" s="23">
        <v>9</v>
      </c>
    </row>
    <row r="13" spans="1:2" ht="12.75">
      <c r="A13" s="24">
        <v>39417</v>
      </c>
      <c r="B13" s="23">
        <v>11</v>
      </c>
    </row>
    <row r="14" spans="1:2" ht="12.75">
      <c r="A14" s="24">
        <v>39448</v>
      </c>
      <c r="B14" s="23">
        <v>5</v>
      </c>
    </row>
    <row r="15" spans="1:2" ht="12.75">
      <c r="A15" s="24">
        <v>39479</v>
      </c>
      <c r="B15" s="23">
        <v>17</v>
      </c>
    </row>
    <row r="16" spans="1:2" ht="12.75">
      <c r="A16" s="24">
        <v>39508</v>
      </c>
      <c r="B16" s="23">
        <v>10</v>
      </c>
    </row>
    <row r="17" spans="1:2" ht="12.75">
      <c r="A17" s="24">
        <v>39539</v>
      </c>
      <c r="B17" s="23">
        <v>13</v>
      </c>
    </row>
    <row r="18" spans="1:2" ht="12.75">
      <c r="A18" s="24">
        <v>39569</v>
      </c>
      <c r="B18" s="23">
        <v>15</v>
      </c>
    </row>
    <row r="19" spans="1:2" ht="12.75">
      <c r="A19" s="24">
        <v>39600</v>
      </c>
      <c r="B19" s="23">
        <v>12</v>
      </c>
    </row>
    <row r="20" spans="1:2" ht="12.75">
      <c r="A20" s="24">
        <v>39630</v>
      </c>
      <c r="B20" s="23">
        <v>18</v>
      </c>
    </row>
    <row r="21" spans="1:2" ht="12.75">
      <c r="A21" s="24">
        <v>39661</v>
      </c>
      <c r="B21" s="23">
        <v>15</v>
      </c>
    </row>
    <row r="22" spans="1:2" ht="12.75">
      <c r="A22" s="24">
        <v>39692</v>
      </c>
      <c r="B22" s="23">
        <v>16</v>
      </c>
    </row>
    <row r="23" spans="1:2" ht="12.75">
      <c r="A23" s="24">
        <v>39722</v>
      </c>
      <c r="B23" s="23">
        <v>12</v>
      </c>
    </row>
    <row r="24" spans="1:2" ht="12.75">
      <c r="A24" s="24">
        <v>39753</v>
      </c>
      <c r="B24" s="23">
        <v>5</v>
      </c>
    </row>
    <row r="25" spans="1:2" ht="12.75">
      <c r="A25" s="24">
        <v>39783</v>
      </c>
      <c r="B25" s="23">
        <v>14</v>
      </c>
    </row>
    <row r="26" spans="1:2" ht="12.75">
      <c r="A26" s="24">
        <v>39814</v>
      </c>
      <c r="B26" s="23">
        <v>14</v>
      </c>
    </row>
    <row r="27" spans="1:2" ht="12.75">
      <c r="A27" s="24">
        <v>39845</v>
      </c>
      <c r="B27" s="23">
        <v>9</v>
      </c>
    </row>
    <row r="28" spans="1:2" ht="12.75">
      <c r="A28" s="24">
        <v>39873</v>
      </c>
      <c r="B28" s="23">
        <v>7</v>
      </c>
    </row>
    <row r="29" spans="1:2" ht="12.75">
      <c r="A29" s="24">
        <v>39904</v>
      </c>
      <c r="B29" s="23">
        <v>6</v>
      </c>
    </row>
    <row r="30" spans="1:2" ht="12.75">
      <c r="A30" s="24">
        <v>39934</v>
      </c>
      <c r="B30" s="23">
        <v>8</v>
      </c>
    </row>
    <row r="31" spans="1:2" ht="12.75">
      <c r="A31" s="24">
        <v>39965</v>
      </c>
      <c r="B31" s="23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Halcro Consultancy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Henderson</dc:creator>
  <cp:keywords/>
  <dc:description/>
  <cp:lastModifiedBy>Robin</cp:lastModifiedBy>
  <dcterms:created xsi:type="dcterms:W3CDTF">2009-02-28T13:59:16Z</dcterms:created>
  <dcterms:modified xsi:type="dcterms:W3CDTF">2009-11-16T18:12:33Z</dcterms:modified>
  <cp:category/>
  <cp:version/>
  <cp:contentType/>
  <cp:contentStatus/>
</cp:coreProperties>
</file>